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60" windowHeight="6225" firstSheet="8" activeTab="12"/>
  </bookViews>
  <sheets>
    <sheet name="Czynny kredyt lub pożyczka  1" sheetId="1" r:id="rId1"/>
    <sheet name="Czynny kredyt lub pożyczka 2" sheetId="2" r:id="rId2"/>
    <sheet name="Czynny kredyt lub pożyczka  3" sheetId="3" r:id="rId3"/>
    <sheet name="Czynny kredyt lub pożyczka  4" sheetId="4" r:id="rId4"/>
    <sheet name="Czynny kredyt lub pożyczka  5" sheetId="5" r:id="rId5"/>
    <sheet name="Czynny kredyt lub pożyczka  6" sheetId="6" r:id="rId6"/>
    <sheet name="Czynny kredyt lub pożyczka  7" sheetId="7" r:id="rId7"/>
    <sheet name="Czynny kredyt lub pożyczka  8" sheetId="8" r:id="rId8"/>
    <sheet name="Czynny kredyt lub pożyczka  9" sheetId="9" r:id="rId9"/>
    <sheet name="Czynny kredyt lub pożyczka  10" sheetId="10" r:id="rId10"/>
    <sheet name="Czynny kredyt lub pożyczka  11" sheetId="11" r:id="rId11"/>
    <sheet name="Czynny kredyt lub pożyczka  12" sheetId="12" r:id="rId12"/>
    <sheet name="Czynny kredyt lub pożyczka  13" sheetId="13" r:id="rId13"/>
    <sheet name="Arkusz1" sheetId="14" r:id="rId14"/>
  </sheets>
  <definedNames>
    <definedName name="arkusz">#REF!</definedName>
    <definedName name="kredyt">#REF!</definedName>
    <definedName name="_xlnm.Print_Area" localSheetId="0">'Czynny kredyt lub pożyczka  1'!$A$1:$Q$45</definedName>
    <definedName name="_xlnm.Print_Area" localSheetId="2">'Czynny kredyt lub pożyczka  3'!$A$1:$Q$45</definedName>
    <definedName name="_xlnm.Print_Area" localSheetId="3">'Czynny kredyt lub pożyczka  4'!$A$1:$Q$45</definedName>
    <definedName name="_xlnm.Print_Area" localSheetId="4">'Czynny kredyt lub pożyczka  5'!$A$1:$Q$45</definedName>
    <definedName name="_xlnm.Print_Area" localSheetId="5">'Czynny kredyt lub pożyczka  6'!$A$1:$Q$45</definedName>
    <definedName name="_xlnm.Print_Area" localSheetId="1">'Czynny kredyt lub pożyczka 2'!$A$1:$Q$45</definedName>
    <definedName name="projekcja">#REF!</definedName>
    <definedName name="wyliczenia" localSheetId="0">#REF!</definedName>
    <definedName name="wyliczenia" localSheetId="2">#REF!</definedName>
    <definedName name="wyliczenia" localSheetId="3">#REF!</definedName>
    <definedName name="wyliczenia" localSheetId="4">#REF!</definedName>
    <definedName name="wyliczenia" localSheetId="5">#REF!</definedName>
    <definedName name="wyliczenia">#REF!</definedName>
  </definedNames>
  <calcPr fullCalcOnLoad="1"/>
</workbook>
</file>

<file path=xl/sharedStrings.xml><?xml version="1.0" encoding="utf-8"?>
<sst xmlns="http://schemas.openxmlformats.org/spreadsheetml/2006/main" count="673" uniqueCount="94">
  <si>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</si>
  <si>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</si>
  <si>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</si>
  <si>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</si>
  <si>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</si>
  <si>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</si>
  <si>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</si>
  <si>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</si>
  <si>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</si>
  <si>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</si>
  <si>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</si>
  <si>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</si>
  <si>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</si>
  <si>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Aktualne oprocentowanie</t>
  </si>
  <si>
    <t xml:space="preserve">                     </t>
  </si>
  <si>
    <t>Pozostało do spłaty zł.</t>
  </si>
  <si>
    <t>Cel kredytowania:</t>
  </si>
  <si>
    <t>Kredyt/pożyczka *</t>
  </si>
  <si>
    <t xml:space="preserve">Skarbnik/Główny Księgowy JST                             </t>
  </si>
  <si>
    <t>..................................................</t>
  </si>
  <si>
    <t xml:space="preserve">                              </t>
  </si>
  <si>
    <t>Informacje dotyczące zobowiązań finansowych z tytułu zaciągniętych kredytów i pożyczek.</t>
  </si>
  <si>
    <t>Data zaciągnięcia zobowiązania</t>
  </si>
  <si>
    <t xml:space="preserve"> </t>
  </si>
  <si>
    <t xml:space="preserve">    </t>
  </si>
  <si>
    <t xml:space="preserve">                             Plan wykorzystania i spłaty rat kapitałowych.</t>
  </si>
  <si>
    <t>*Kredyt/Pożyczka otrzymany(a) w :</t>
  </si>
  <si>
    <t>Rok bieżący</t>
  </si>
  <si>
    <t>do Instrukcji kredytowania</t>
  </si>
  <si>
    <t>Informacje dodatkowe, jeżeli kredyt/pożyczka były uruchomione w trakcie bieżącego roku:</t>
  </si>
  <si>
    <t>jednostek samorządu terytorialnego</t>
  </si>
  <si>
    <r>
      <t xml:space="preserve">Uwaga: </t>
    </r>
    <r>
      <rPr>
        <sz val="10"/>
        <rFont val="Arial CE"/>
        <family val="0"/>
      </rPr>
      <t>Proszę wypełnić ten arkusz oddzielnie dla każdego czynnego w roku budżetowym kredytu lub pożyczki. Należy wpisać wszystkie raty kapitałowe wynikające z umów o kredyt lub pożyczkę, nawet te,</t>
    </r>
  </si>
  <si>
    <t>które zostały już spłacone w bieżącym roku budżetowym. Jeżeli pożyczka lub kredyt został zaciągnięty w ciągu bieżącego roku, jednorazowo lub w transzach, proszę wpisać w informacjach dodatkowych</t>
  </si>
  <si>
    <t>datę uruchomienia kredytu jednorazowo, lub daty uruchomienia i wysokości poszczególnych transz.</t>
  </si>
  <si>
    <t>Załącznik nr 1.3</t>
  </si>
  <si>
    <t>na dzien złożenia wniosku</t>
  </si>
  <si>
    <t>saldo kredytów i pożyczek na 1 stycznia do obliczenia odsetek</t>
  </si>
  <si>
    <t>....</t>
  </si>
  <si>
    <t>* Niepotrzebne proszę skreślić.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</si>
  <si>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</si>
  <si>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Formuła naliczania oprocentowania** - </t>
  </si>
  <si>
    <t>** Formuła naliczania oprocentowania - np. średnia arytmetyczna stawka WIBOR 3 M + marża 3pp.</t>
  </si>
  <si>
    <t>Wojewódzki Fundusz Ochrony Środowiska i Gospodarki Wodnej w Lublinie</t>
  </si>
  <si>
    <t>Bank Spółdzielczy Ziemi Kraśnickiej w Kraśniku O/ Modliborzyce</t>
  </si>
  <si>
    <t xml:space="preserve">03.08.2012 r. </t>
  </si>
  <si>
    <t xml:space="preserve">Sfinansowanie zadań inwestycyjnych </t>
  </si>
  <si>
    <t xml:space="preserve">29.06.2012 r. </t>
  </si>
  <si>
    <t>Budowa przydomowych oczyszczalni ścieków w gminie Modliborzyce - etap II</t>
  </si>
  <si>
    <t xml:space="preserve">29.05.2012 r. </t>
  </si>
  <si>
    <t>Termomodernizacja budynków uzyteczności publicznej w gminie Modliborzyce</t>
  </si>
  <si>
    <t>WIBOR 3 M +1,10</t>
  </si>
  <si>
    <t>WIBOR 3M+50 ptk bazowych</t>
  </si>
  <si>
    <t>1.000 WIBOR 3M+50 ptk</t>
  </si>
  <si>
    <t>Sposób zabezpieczenia spłaty kredytu/pożyczki *: Weksel in blanco</t>
  </si>
  <si>
    <t>Sposób zabezpieczenia spłaty kredytu/pożyczki *:Weksel in blanco i oświadczenie</t>
  </si>
  <si>
    <t>Narodowy Fundusz Ochrony Środowiska i Gospodarki Wodnej w Warszawie</t>
  </si>
  <si>
    <t>;</t>
  </si>
  <si>
    <t>05.12.2013 r.</t>
  </si>
  <si>
    <t>WIBOR 3 M +1,18</t>
  </si>
  <si>
    <t>Sfinansowanie planowanego deficytu budżetu oraz spłatę wczesniej zaciagnietych kredytów i pożyczek</t>
  </si>
  <si>
    <t xml:space="preserve">04.12.2014 r. </t>
  </si>
  <si>
    <t>WIBOR 3 M +1,01</t>
  </si>
  <si>
    <t>Sfinansowanie planowanego deficytu budżetu i spłatę wcześniej zaciagnietych kredytów i pożyczek</t>
  </si>
  <si>
    <t>Bank Polska Kasa Opieki Spółka Akcyjna Lublin</t>
  </si>
  <si>
    <t>18.11.2014 r.</t>
  </si>
  <si>
    <t>Wojewódzki Fundusz Ochrony Środowsika i Gospodarki Wodnej w Lublnie</t>
  </si>
  <si>
    <t>Bank Ochrony Środowidka S.A.</t>
  </si>
  <si>
    <t xml:space="preserve">Rewitalizacja Skweru Jana Pawła II w Modliborzycach </t>
  </si>
  <si>
    <t>06.06.2014 r.</t>
  </si>
  <si>
    <t>Budowa drogi gminnej Wierzchowiska Pierwsze, wykonanie ciagu pieszcego w Dąbiu, zagospodarowanie terenu przy LCK</t>
  </si>
  <si>
    <t>10.06.2015 r.</t>
  </si>
  <si>
    <t>Budowa kanalizacji sanitarnej w ulicy Słonecznej w Modliborzycach</t>
  </si>
  <si>
    <t>29.05.2016 r.</t>
  </si>
  <si>
    <t>Budowa przydomowych oczyszczalni scieków w miejscowości Stojeszyn Pierwszy I Stojeszyn Drugi</t>
  </si>
  <si>
    <t>21.12.2015 r.</t>
  </si>
  <si>
    <t>WIBOR 1 M +1,60</t>
  </si>
  <si>
    <t>Bank Ochrony Środowiska S.A.</t>
  </si>
  <si>
    <t xml:space="preserve">Finansowanie brzebudowy boiska wielogunkcyjnego wraz z budową biezni lekkoatletycznej przy ZS w Modliborzyccah </t>
  </si>
  <si>
    <t>Finansowanie remontu układu ulic w m. Modliborzyce i przebudowa mostu Modliborzyce - Błażek</t>
  </si>
  <si>
    <t>10.12.2015 r.</t>
  </si>
  <si>
    <t>Zakup samochodu ratowniczo gaśniczego dla OSP Zarajec</t>
  </si>
  <si>
    <t>Sposób zabezpieczenia spłaty kredytu/pożyczki *: Weksel in blanco i oświadczenie</t>
  </si>
  <si>
    <t>Sposób zabezpieczenia spłaty kredytu/pożyczki *: weksel in blnco</t>
  </si>
  <si>
    <t>Sposób zabezpieczenia spłaty kredytu/pożyczki *: weksel in blanco</t>
  </si>
  <si>
    <t>0,5 stopy redyskontowej weksli ustalonej przez Rade Polityki, nie mniej niż 4% w skali rocznej</t>
  </si>
  <si>
    <t>17.10.2013 r.</t>
  </si>
  <si>
    <t>Formuła naliczania oprocentowania** - 0,5 stopy redyskontowej weksli ustalonej przez Rade Polityki, nie mniej niż 4% w skali rocznej</t>
  </si>
  <si>
    <t>Zakup samochodu ratowniczo gaśniczego dla OSP w Stojeszynie</t>
  </si>
  <si>
    <t>Zakup samochodu strazckiego</t>
  </si>
  <si>
    <t>28.11.2016</t>
  </si>
  <si>
    <t xml:space="preserve">czerwiec </t>
  </si>
  <si>
    <t>czerwiec 1120000</t>
  </si>
  <si>
    <t>czerwiec 66000</t>
  </si>
  <si>
    <t>,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</si>
</sst>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#,##0.0"/>
    <numFmt numFmtId="169" formatCode="0.0%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\%"/>
    <numFmt numFmtId="174" formatCode="#,##0_ ;\-#,##0\ "/>
    <numFmt numFmtId="175" formatCode="#,##0.00_ ;\-#,##0.00\ "/>
    <numFmt numFmtId="176" formatCode="#,##0.00\ &quot;zł&quot;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4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b/>
      <sz val="10"/>
      <color indexed="8"/>
      <name val="Arial CE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 quotePrefix="1">
      <alignment horizontal="left"/>
    </xf>
    <xf numFmtId="3" fontId="5" fillId="0" borderId="12" xfId="0" applyNumberFormat="1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74" fontId="5" fillId="33" borderId="12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3" fontId="1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4" borderId="12" xfId="0" applyFont="1" applyFill="1" applyBorder="1" applyAlignment="1">
      <alignment/>
    </xf>
    <xf numFmtId="0" fontId="14" fillId="34" borderId="12" xfId="0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4" fillId="34" borderId="12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2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11" xfId="0" applyNumberFormat="1" applyBorder="1" applyAlignment="1">
      <alignment/>
    </xf>
    <xf numFmtId="17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 quotePrefix="1">
      <alignment horizontal="center"/>
    </xf>
    <xf numFmtId="0" fontId="0" fillId="33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14475" y="5724525"/>
          <a:ext cx="409575" cy="857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647825" y="11811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76200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2</xdr:col>
      <xdr:colOff>542925</xdr:colOff>
      <xdr:row>31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352675" y="7429500"/>
          <a:ext cx="409575" cy="12382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85725</xdr:rowOff>
    </xdr:from>
    <xdr:to>
      <xdr:col>2</xdr:col>
      <xdr:colOff>590550</xdr:colOff>
      <xdr:row>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486025" y="1257300"/>
          <a:ext cx="31432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2</xdr:row>
      <xdr:rowOff>209550</xdr:rowOff>
    </xdr:to>
    <xdr:pic>
      <xdr:nvPicPr>
        <xdr:cNvPr id="3" name="Obraz 46" descr="logo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4">
      <selection activeCell="B32" sqref="B32"/>
    </sheetView>
  </sheetViews>
  <sheetFormatPr defaultColWidth="9.00390625" defaultRowHeight="12.75"/>
  <cols>
    <col min="1" max="1" width="16.25390625" style="0" customWidth="1"/>
    <col min="2" max="2" width="12.75390625" style="0" customWidth="1"/>
    <col min="9" max="9" width="10.00390625" style="0" bestFit="1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75">
        <v>2500000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44</v>
      </c>
      <c r="E6" s="8"/>
      <c r="G6" s="3" t="s">
        <v>15</v>
      </c>
      <c r="H6" s="2"/>
      <c r="I6" s="26">
        <v>1310625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0.0281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50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43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45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>D16+1</f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>
        <v>5000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>
        <v>5000</v>
      </c>
      <c r="E19" s="17">
        <v>45000</v>
      </c>
      <c r="F19" s="17">
        <v>45000</v>
      </c>
      <c r="G19" s="17">
        <v>45000</v>
      </c>
      <c r="H19" s="17">
        <v>45000</v>
      </c>
      <c r="I19" s="17">
        <v>45000</v>
      </c>
      <c r="J19" s="17">
        <v>45000</v>
      </c>
      <c r="K19" s="17">
        <v>45000</v>
      </c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 t="s">
        <v>23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>
        <v>7500</v>
      </c>
      <c r="E22" s="17">
        <v>45000</v>
      </c>
      <c r="F22" s="17">
        <v>45000</v>
      </c>
      <c r="G22" s="17">
        <v>45000</v>
      </c>
      <c r="H22" s="17">
        <v>45000</v>
      </c>
      <c r="I22" s="17">
        <v>45000</v>
      </c>
      <c r="J22" s="17">
        <v>45000</v>
      </c>
      <c r="K22" s="17">
        <v>45000</v>
      </c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>
        <v>7500</v>
      </c>
      <c r="D25" s="17">
        <v>7500</v>
      </c>
      <c r="E25" s="17">
        <v>45000</v>
      </c>
      <c r="F25" s="17">
        <v>45000</v>
      </c>
      <c r="G25" s="17">
        <v>45000</v>
      </c>
      <c r="H25" s="17">
        <v>45000</v>
      </c>
      <c r="I25" s="17">
        <v>45000</v>
      </c>
      <c r="J25" s="17">
        <v>45000</v>
      </c>
      <c r="K25" s="17">
        <v>45000</v>
      </c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 t="s">
        <v>56</v>
      </c>
      <c r="C28" s="39">
        <v>0</v>
      </c>
      <c r="D28" s="39">
        <v>0</v>
      </c>
      <c r="E28" s="39">
        <v>45000</v>
      </c>
      <c r="F28" s="39">
        <v>45000</v>
      </c>
      <c r="G28" s="39">
        <v>45000</v>
      </c>
      <c r="H28" s="39">
        <v>45000</v>
      </c>
      <c r="I28" s="39">
        <v>45000</v>
      </c>
      <c r="J28" s="39">
        <v>45000</v>
      </c>
      <c r="K28" s="39">
        <v>63125</v>
      </c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7500</v>
      </c>
      <c r="D29" s="40">
        <f t="shared" si="1"/>
        <v>25000</v>
      </c>
      <c r="E29" s="40">
        <f t="shared" si="1"/>
        <v>180000</v>
      </c>
      <c r="F29" s="40">
        <f t="shared" si="1"/>
        <v>180000</v>
      </c>
      <c r="G29" s="40">
        <f t="shared" si="1"/>
        <v>180000</v>
      </c>
      <c r="H29" s="40">
        <f t="shared" si="1"/>
        <v>180000</v>
      </c>
      <c r="I29" s="40">
        <f t="shared" si="1"/>
        <v>180000</v>
      </c>
      <c r="J29" s="40">
        <f t="shared" si="1"/>
        <v>180000</v>
      </c>
      <c r="K29" s="40">
        <f t="shared" si="1"/>
        <v>198125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5</v>
      </c>
      <c r="B32" s="20">
        <v>1310625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54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138800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72</v>
      </c>
      <c r="E6" s="8"/>
      <c r="G6" s="3" t="s">
        <v>15</v>
      </c>
      <c r="H6" s="2"/>
      <c r="I6" s="26">
        <v>108800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0.04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84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5" t="s">
        <v>42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73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>
        <v>15000</v>
      </c>
      <c r="E18" s="17">
        <v>18800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>
        <v>15000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>
        <v>15000</v>
      </c>
      <c r="D24" s="17">
        <v>15000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>
        <v>15000</v>
      </c>
      <c r="D27" s="17">
        <v>15000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30000</v>
      </c>
      <c r="D29" s="40">
        <f t="shared" si="1"/>
        <v>60000</v>
      </c>
      <c r="E29" s="40">
        <f t="shared" si="1"/>
        <v>18800</v>
      </c>
      <c r="F29" s="40">
        <f t="shared" si="1"/>
        <v>0</v>
      </c>
      <c r="G29" s="40">
        <f t="shared" si="1"/>
        <v>0</v>
      </c>
      <c r="H29" s="40">
        <f t="shared" si="1"/>
        <v>0</v>
      </c>
      <c r="I29" s="40">
        <f t="shared" si="1"/>
        <v>0</v>
      </c>
      <c r="J29" s="40">
        <f t="shared" si="1"/>
        <v>0</v>
      </c>
      <c r="K29" s="40">
        <f t="shared" si="1"/>
        <v>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5</v>
      </c>
      <c r="B32" s="20">
        <v>108800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400000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74</v>
      </c>
      <c r="E6" s="8"/>
      <c r="G6" s="3" t="s">
        <v>15</v>
      </c>
      <c r="H6" s="2"/>
      <c r="I6" s="26">
        <v>400000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0.0306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75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76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77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>
        <v>9800</v>
      </c>
      <c r="E19" s="17">
        <v>9800</v>
      </c>
      <c r="F19" s="17">
        <v>9800</v>
      </c>
      <c r="G19" s="17">
        <v>9800</v>
      </c>
      <c r="H19" s="17">
        <v>9800</v>
      </c>
      <c r="I19" s="17">
        <v>9800</v>
      </c>
      <c r="J19" s="17">
        <v>9800</v>
      </c>
      <c r="K19" s="17">
        <v>9800</v>
      </c>
      <c r="L19" s="17">
        <v>9800</v>
      </c>
      <c r="M19" s="17">
        <v>9800</v>
      </c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>
        <v>9800</v>
      </c>
      <c r="E22" s="17">
        <v>9800</v>
      </c>
      <c r="F22" s="17">
        <v>9800</v>
      </c>
      <c r="G22" s="17">
        <v>9800</v>
      </c>
      <c r="H22" s="17">
        <v>9800</v>
      </c>
      <c r="I22" s="17">
        <v>9800</v>
      </c>
      <c r="J22" s="17">
        <v>9800</v>
      </c>
      <c r="K22" s="17">
        <v>9800</v>
      </c>
      <c r="L22" s="17">
        <v>9800</v>
      </c>
      <c r="M22" s="17">
        <v>9800</v>
      </c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/>
      <c r="D25" s="17">
        <v>9800</v>
      </c>
      <c r="E25" s="17">
        <v>9800</v>
      </c>
      <c r="F25" s="17">
        <v>9800</v>
      </c>
      <c r="G25" s="17">
        <v>9800</v>
      </c>
      <c r="H25" s="17">
        <v>9800</v>
      </c>
      <c r="I25" s="17">
        <v>9800</v>
      </c>
      <c r="J25" s="17">
        <v>9800</v>
      </c>
      <c r="K25" s="17">
        <v>9800</v>
      </c>
      <c r="L25" s="17">
        <v>9800</v>
      </c>
      <c r="M25" s="17">
        <v>9800</v>
      </c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>
        <v>8000</v>
      </c>
      <c r="D28" s="39">
        <v>9800</v>
      </c>
      <c r="E28" s="39">
        <v>9800</v>
      </c>
      <c r="F28" s="39">
        <v>9800</v>
      </c>
      <c r="G28" s="39">
        <v>9800</v>
      </c>
      <c r="H28" s="39">
        <v>9800</v>
      </c>
      <c r="I28" s="39">
        <v>9800</v>
      </c>
      <c r="J28" s="39">
        <v>9800</v>
      </c>
      <c r="K28" s="39">
        <v>9800</v>
      </c>
      <c r="L28" s="39">
        <v>9800</v>
      </c>
      <c r="M28" s="39">
        <v>9800</v>
      </c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8000</v>
      </c>
      <c r="D29" s="40">
        <f t="shared" si="1"/>
        <v>39200</v>
      </c>
      <c r="E29" s="40">
        <f t="shared" si="1"/>
        <v>39200</v>
      </c>
      <c r="F29" s="40">
        <f t="shared" si="1"/>
        <v>39200</v>
      </c>
      <c r="G29" s="40">
        <f t="shared" si="1"/>
        <v>39200</v>
      </c>
      <c r="H29" s="40">
        <f t="shared" si="1"/>
        <v>39200</v>
      </c>
      <c r="I29" s="40">
        <f t="shared" si="1"/>
        <v>39200</v>
      </c>
      <c r="J29" s="40">
        <f t="shared" si="1"/>
        <v>39200</v>
      </c>
      <c r="K29" s="40">
        <f t="shared" si="1"/>
        <v>39200</v>
      </c>
      <c r="L29" s="40">
        <f t="shared" si="1"/>
        <v>39200</v>
      </c>
      <c r="M29" s="40">
        <f t="shared" si="1"/>
        <v>39200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0</v>
      </c>
      <c r="B32" s="20">
        <v>400000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1649200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74</v>
      </c>
      <c r="E6" s="8"/>
      <c r="G6" s="3" t="s">
        <v>15</v>
      </c>
      <c r="H6" s="2"/>
      <c r="I6" s="26">
        <v>1649200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0.0306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75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76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78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>
        <v>40500</v>
      </c>
      <c r="E19" s="17">
        <v>40500</v>
      </c>
      <c r="F19" s="17">
        <v>40500</v>
      </c>
      <c r="G19" s="17">
        <v>40500</v>
      </c>
      <c r="H19" s="17">
        <v>40500</v>
      </c>
      <c r="I19" s="17">
        <v>40500</v>
      </c>
      <c r="J19" s="17">
        <v>40500</v>
      </c>
      <c r="K19" s="17">
        <v>40500</v>
      </c>
      <c r="L19" s="17">
        <v>40500</v>
      </c>
      <c r="M19" s="17">
        <v>40500</v>
      </c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>
        <v>40500</v>
      </c>
      <c r="E22" s="17">
        <v>40500</v>
      </c>
      <c r="F22" s="17">
        <v>40500</v>
      </c>
      <c r="G22" s="17">
        <v>40500</v>
      </c>
      <c r="H22" s="17">
        <v>40500</v>
      </c>
      <c r="I22" s="17">
        <v>40500</v>
      </c>
      <c r="J22" s="17">
        <v>40500</v>
      </c>
      <c r="K22" s="17">
        <v>40500</v>
      </c>
      <c r="L22" s="17">
        <v>40500</v>
      </c>
      <c r="M22" s="17">
        <v>40500</v>
      </c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/>
      <c r="D25" s="17">
        <v>40500</v>
      </c>
      <c r="E25" s="17">
        <v>40500</v>
      </c>
      <c r="F25" s="17">
        <v>40500</v>
      </c>
      <c r="G25" s="17">
        <v>40500</v>
      </c>
      <c r="H25" s="17">
        <v>40500</v>
      </c>
      <c r="I25" s="17">
        <v>40500</v>
      </c>
      <c r="J25" s="17">
        <v>40500</v>
      </c>
      <c r="K25" s="17">
        <v>40500</v>
      </c>
      <c r="L25" s="17">
        <v>40500</v>
      </c>
      <c r="M25" s="17">
        <v>40500</v>
      </c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>
        <v>29200</v>
      </c>
      <c r="D28" s="39">
        <v>40500</v>
      </c>
      <c r="E28" s="39">
        <v>40500</v>
      </c>
      <c r="F28" s="39">
        <v>40500</v>
      </c>
      <c r="G28" s="39">
        <v>40500</v>
      </c>
      <c r="H28" s="39">
        <v>40500</v>
      </c>
      <c r="I28" s="39">
        <v>40500</v>
      </c>
      <c r="J28" s="39">
        <v>40500</v>
      </c>
      <c r="K28" s="39">
        <v>40500</v>
      </c>
      <c r="L28" s="39">
        <v>40500</v>
      </c>
      <c r="M28" s="39">
        <v>40500</v>
      </c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29200</v>
      </c>
      <c r="D29" s="40">
        <f t="shared" si="1"/>
        <v>162000</v>
      </c>
      <c r="E29" s="40">
        <f t="shared" si="1"/>
        <v>162000</v>
      </c>
      <c r="F29" s="40">
        <f t="shared" si="1"/>
        <v>162000</v>
      </c>
      <c r="G29" s="40">
        <f t="shared" si="1"/>
        <v>162000</v>
      </c>
      <c r="H29" s="40">
        <f t="shared" si="1"/>
        <v>162000</v>
      </c>
      <c r="I29" s="40">
        <f t="shared" si="1"/>
        <v>162000</v>
      </c>
      <c r="J29" s="40">
        <f t="shared" si="1"/>
        <v>162000</v>
      </c>
      <c r="K29" s="40">
        <f t="shared" si="1"/>
        <v>162000</v>
      </c>
      <c r="L29" s="40">
        <f t="shared" si="1"/>
        <v>162000</v>
      </c>
      <c r="M29" s="40">
        <f t="shared" si="1"/>
        <v>162000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0</v>
      </c>
      <c r="B32" s="20">
        <v>1649200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tabSelected="1" zoomScalePageLayoutView="0" workbookViewId="0" topLeftCell="A2">
      <selection activeCell="B34" sqref="B34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86000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79</v>
      </c>
      <c r="E6" s="8"/>
      <c r="G6" s="3" t="s">
        <v>15</v>
      </c>
      <c r="H6" s="2"/>
      <c r="I6" s="26">
        <v>66000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0.04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84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5" t="s">
        <v>42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80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>
        <v>10000</v>
      </c>
      <c r="E19" s="17">
        <v>6000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>
        <v>10000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>
        <v>10000</v>
      </c>
      <c r="D25" s="17">
        <v>10000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>
        <v>10000</v>
      </c>
      <c r="D28" s="39">
        <v>10000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20000</v>
      </c>
      <c r="D29" s="40">
        <f t="shared" si="1"/>
        <v>40000</v>
      </c>
      <c r="E29" s="40">
        <f t="shared" si="1"/>
        <v>6000</v>
      </c>
      <c r="F29" s="40">
        <f t="shared" si="1"/>
        <v>0</v>
      </c>
      <c r="G29" s="40">
        <f t="shared" si="1"/>
        <v>0</v>
      </c>
      <c r="H29" s="40">
        <f t="shared" si="1"/>
        <v>0</v>
      </c>
      <c r="I29" s="40">
        <f t="shared" si="1"/>
        <v>0</v>
      </c>
      <c r="J29" s="40">
        <f t="shared" si="1"/>
        <v>0</v>
      </c>
      <c r="K29" s="40">
        <f t="shared" si="1"/>
        <v>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92</v>
      </c>
      <c r="B32" s="20">
        <v>66000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selection activeCell="C27" sqref="B27:C27"/>
    </sheetView>
  </sheetViews>
  <sheetFormatPr defaultColWidth="9.00390625" defaultRowHeight="12.75"/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8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21" ht="18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</row>
    <row r="4" spans="1:21" ht="18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">
      <c r="A5" s="10"/>
      <c r="B5" s="10"/>
      <c r="C5" s="10"/>
      <c r="D5" s="10"/>
      <c r="E5" s="10"/>
      <c r="F5" s="10"/>
      <c r="G5" s="10" t="s">
        <v>17</v>
      </c>
      <c r="H5" s="11"/>
      <c r="I5" s="10">
        <v>100000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11" ht="14.25">
      <c r="A6" s="62" t="s">
        <v>22</v>
      </c>
      <c r="D6" s="7" t="s">
        <v>85</v>
      </c>
      <c r="E6" s="8"/>
      <c r="G6" s="3" t="s">
        <v>15</v>
      </c>
      <c r="H6" s="2"/>
      <c r="I6" s="26">
        <v>0</v>
      </c>
      <c r="J6" s="27"/>
      <c r="K6" t="s">
        <v>35</v>
      </c>
    </row>
    <row r="7" spans="1:10" ht="12.75">
      <c r="A7" s="2" t="s">
        <v>14</v>
      </c>
      <c r="E7" s="1"/>
      <c r="F7" s="3" t="s">
        <v>13</v>
      </c>
      <c r="H7" s="1"/>
      <c r="I7" s="28">
        <v>0.04</v>
      </c>
      <c r="J7" s="8"/>
    </row>
    <row r="8" spans="1:10" ht="12.75">
      <c r="A8" s="2"/>
      <c r="E8" s="1"/>
      <c r="G8" s="2"/>
      <c r="H8" s="1"/>
      <c r="I8" s="65"/>
      <c r="J8" s="6"/>
    </row>
    <row r="9" spans="1:17" ht="14.25">
      <c r="A9" s="25" t="s">
        <v>86</v>
      </c>
      <c r="D9" s="55"/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4.25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5" t="s">
        <v>42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21" ht="18.75">
      <c r="A13" s="25" t="s">
        <v>16</v>
      </c>
      <c r="B13" s="13"/>
      <c r="C13" s="59" t="s">
        <v>87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5"/>
      <c r="S13" s="5"/>
      <c r="T13" s="5"/>
      <c r="U13" s="5"/>
    </row>
    <row r="14" spans="1:21" ht="18.75">
      <c r="A14" s="10"/>
      <c r="B14" s="13"/>
      <c r="C14" s="13"/>
      <c r="D14" s="13"/>
      <c r="E14" s="13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17" ht="12.75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2.75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2.75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2.75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2.75">
      <c r="A19" s="33" t="s">
        <v>2</v>
      </c>
      <c r="B19" s="3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2.75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2.75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2.75">
      <c r="A22" s="33" t="s">
        <v>5</v>
      </c>
      <c r="B22" s="3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2.75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2.75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2.75">
      <c r="A25" s="33" t="s">
        <v>8</v>
      </c>
      <c r="B25" s="3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2.75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2.75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2.75">
      <c r="A28" s="33" t="s">
        <v>11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9" ht="12.75">
      <c r="A29" s="34" t="s">
        <v>12</v>
      </c>
      <c r="B29" s="40">
        <f>SUM(B17:B28)</f>
        <v>0</v>
      </c>
      <c r="C29" s="40">
        <f aca="true" t="shared" si="1" ref="C29:Q29">SUM(C17:C28)</f>
        <v>0</v>
      </c>
      <c r="D29" s="40">
        <f t="shared" si="1"/>
        <v>0</v>
      </c>
      <c r="E29" s="40">
        <f t="shared" si="1"/>
        <v>0</v>
      </c>
      <c r="F29" s="40">
        <f t="shared" si="1"/>
        <v>0</v>
      </c>
      <c r="G29" s="40">
        <f t="shared" si="1"/>
        <v>0</v>
      </c>
      <c r="H29" s="40">
        <f t="shared" si="1"/>
        <v>0</v>
      </c>
      <c r="I29" s="40">
        <f t="shared" si="1"/>
        <v>0</v>
      </c>
      <c r="J29" s="40">
        <f t="shared" si="1"/>
        <v>0</v>
      </c>
      <c r="K29" s="40">
        <f t="shared" si="1"/>
        <v>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2.75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2.75">
      <c r="A31" s="42" t="s">
        <v>27</v>
      </c>
      <c r="B31" s="31">
        <f>B16</f>
        <v>2016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2.75">
      <c r="A32" s="44" t="s">
        <v>0</v>
      </c>
      <c r="B32" s="20">
        <v>20000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75">
        <v>948000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46</v>
      </c>
      <c r="E6" s="8"/>
      <c r="G6" s="3" t="s">
        <v>15</v>
      </c>
      <c r="H6" s="2"/>
      <c r="I6" s="26">
        <v>198000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0.0221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51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42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47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>
        <v>50000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>
        <v>48000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>
        <v>50000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17">
        <v>50000</v>
      </c>
      <c r="D28" s="17"/>
      <c r="E28" s="17"/>
      <c r="F28" s="17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/>
      <c r="C29" s="40">
        <f aca="true" t="shared" si="1" ref="C29:J29">SUM(C17:C28)</f>
        <v>100000</v>
      </c>
      <c r="D29" s="40">
        <f t="shared" si="1"/>
        <v>98000</v>
      </c>
      <c r="E29" s="40">
        <f t="shared" si="1"/>
        <v>0</v>
      </c>
      <c r="F29" s="40">
        <f t="shared" si="1"/>
        <v>0</v>
      </c>
      <c r="G29" s="40">
        <f t="shared" si="1"/>
        <v>0</v>
      </c>
      <c r="H29" s="40">
        <f t="shared" si="1"/>
        <v>0</v>
      </c>
      <c r="I29" s="40">
        <f t="shared" si="1"/>
        <v>0</v>
      </c>
      <c r="J29" s="40">
        <f t="shared" si="1"/>
        <v>0</v>
      </c>
      <c r="K29" s="40">
        <f aca="true" t="shared" si="2" ref="K29:Q29">SUM(K17:K28)</f>
        <v>0</v>
      </c>
      <c r="L29" s="40">
        <f t="shared" si="2"/>
        <v>0</v>
      </c>
      <c r="M29" s="40">
        <f t="shared" si="2"/>
        <v>0</v>
      </c>
      <c r="N29" s="40">
        <f t="shared" si="2"/>
        <v>0</v>
      </c>
      <c r="O29" s="40">
        <f t="shared" si="2"/>
        <v>0</v>
      </c>
      <c r="P29" s="40">
        <f t="shared" si="2"/>
        <v>0</v>
      </c>
      <c r="Q29" s="40">
        <f t="shared" si="2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90</v>
      </c>
      <c r="B32" s="20">
        <v>198000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53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4">
      <selection activeCell="B32" sqref="B32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75">
        <v>686816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48</v>
      </c>
      <c r="E6" s="8"/>
      <c r="G6" s="3" t="s">
        <v>15</v>
      </c>
      <c r="H6" s="2"/>
      <c r="I6" s="26">
        <v>76816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0.0221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52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55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49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>
        <v>46000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>
        <v>30816</v>
      </c>
      <c r="D28" s="39"/>
      <c r="E28" s="17"/>
      <c r="F28" s="17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/>
      <c r="C29" s="40">
        <f aca="true" t="shared" si="1" ref="C29:Q29">SUM(C17:C28)</f>
        <v>76816</v>
      </c>
      <c r="D29" s="40">
        <f t="shared" si="1"/>
        <v>0</v>
      </c>
      <c r="E29" s="40">
        <f t="shared" si="1"/>
        <v>0</v>
      </c>
      <c r="F29" s="40">
        <f t="shared" si="1"/>
        <v>0</v>
      </c>
      <c r="G29" s="40">
        <f t="shared" si="1"/>
        <v>0</v>
      </c>
      <c r="H29" s="40">
        <f t="shared" si="1"/>
        <v>0</v>
      </c>
      <c r="I29" s="40">
        <f t="shared" si="1"/>
        <v>0</v>
      </c>
      <c r="J29" s="40">
        <f t="shared" si="1"/>
        <v>0</v>
      </c>
      <c r="K29" s="40">
        <f t="shared" si="1"/>
        <v>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5</v>
      </c>
      <c r="B32" s="20">
        <v>76816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53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4">
      <selection activeCell="B34" sqref="B34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1200000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57</v>
      </c>
      <c r="E6" s="8"/>
      <c r="G6" s="3" t="s">
        <v>15</v>
      </c>
      <c r="H6" s="2"/>
      <c r="I6" s="26">
        <v>847500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0.0289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58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43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59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>B16+1</f>
        <v>2017</v>
      </c>
      <c r="D16" s="51">
        <f aca="true" t="shared" si="0" ref="D16:Q16">C16+1</f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>
        <v>5000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>
        <v>5000</v>
      </c>
      <c r="E19" s="17">
        <v>29375</v>
      </c>
      <c r="F19" s="17">
        <v>29375</v>
      </c>
      <c r="G19" s="17">
        <v>29375</v>
      </c>
      <c r="H19" s="17">
        <v>29375</v>
      </c>
      <c r="I19" s="17">
        <v>29375</v>
      </c>
      <c r="J19" s="17">
        <v>29375</v>
      </c>
      <c r="K19" s="17">
        <v>29375</v>
      </c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>
        <v>5000</v>
      </c>
      <c r="E22" s="17">
        <v>29375</v>
      </c>
      <c r="F22" s="17">
        <v>29375</v>
      </c>
      <c r="G22" s="17">
        <v>29375</v>
      </c>
      <c r="H22" s="17">
        <v>29375</v>
      </c>
      <c r="I22" s="17">
        <v>29375</v>
      </c>
      <c r="J22" s="17">
        <v>29375</v>
      </c>
      <c r="K22" s="17">
        <v>29375</v>
      </c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>
        <v>5000</v>
      </c>
      <c r="D25" s="17">
        <v>5000</v>
      </c>
      <c r="E25" s="17">
        <v>29375</v>
      </c>
      <c r="F25" s="17">
        <v>29375</v>
      </c>
      <c r="G25" s="17">
        <v>29375</v>
      </c>
      <c r="H25" s="17">
        <v>29375</v>
      </c>
      <c r="I25" s="17">
        <v>29375</v>
      </c>
      <c r="J25" s="17">
        <v>29375</v>
      </c>
      <c r="K25" s="17">
        <v>29375</v>
      </c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/>
      <c r="D28" s="39"/>
      <c r="E28" s="39">
        <v>29375</v>
      </c>
      <c r="F28" s="39">
        <v>29375</v>
      </c>
      <c r="G28" s="39">
        <v>29375</v>
      </c>
      <c r="H28" s="39">
        <v>29375</v>
      </c>
      <c r="I28" s="39">
        <v>29375</v>
      </c>
      <c r="J28" s="39">
        <v>29375</v>
      </c>
      <c r="K28" s="39">
        <v>29375</v>
      </c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5000</v>
      </c>
      <c r="D29" s="40">
        <f t="shared" si="1"/>
        <v>20000</v>
      </c>
      <c r="E29" s="40">
        <f t="shared" si="1"/>
        <v>117500</v>
      </c>
      <c r="F29" s="40">
        <f t="shared" si="1"/>
        <v>117500</v>
      </c>
      <c r="G29" s="40">
        <f t="shared" si="1"/>
        <v>117500</v>
      </c>
      <c r="H29" s="40">
        <f t="shared" si="1"/>
        <v>117500</v>
      </c>
      <c r="I29" s="40">
        <f t="shared" si="1"/>
        <v>117500</v>
      </c>
      <c r="J29" s="40">
        <f t="shared" si="1"/>
        <v>117500</v>
      </c>
      <c r="K29" s="40">
        <f t="shared" si="1"/>
        <v>117500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90</v>
      </c>
      <c r="B32" s="20">
        <v>847500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81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318259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89</v>
      </c>
      <c r="E6" s="8"/>
      <c r="G6" s="3" t="s">
        <v>15</v>
      </c>
      <c r="H6" s="2"/>
      <c r="I6" s="26">
        <v>318259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0.04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86</v>
      </c>
      <c r="D9" s="55"/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65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88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2017</v>
      </c>
      <c r="C16" s="51">
        <v>2018</v>
      </c>
      <c r="D16" s="51">
        <v>2019</v>
      </c>
      <c r="E16" s="51">
        <f aca="true" t="shared" si="0" ref="E16:Q16">D16+1</f>
        <v>2020</v>
      </c>
      <c r="F16" s="51">
        <f t="shared" si="0"/>
        <v>2021</v>
      </c>
      <c r="G16" s="51">
        <f t="shared" si="0"/>
        <v>2022</v>
      </c>
      <c r="H16" s="51">
        <f t="shared" si="0"/>
        <v>2023</v>
      </c>
      <c r="I16" s="51">
        <f t="shared" si="0"/>
        <v>2024</v>
      </c>
      <c r="J16" s="51">
        <f t="shared" si="0"/>
        <v>2025</v>
      </c>
      <c r="K16" s="51">
        <f t="shared" si="0"/>
        <v>2026</v>
      </c>
      <c r="L16" s="51">
        <f t="shared" si="0"/>
        <v>2027</v>
      </c>
      <c r="M16" s="51">
        <f t="shared" si="0"/>
        <v>2028</v>
      </c>
      <c r="N16" s="51">
        <f t="shared" si="0"/>
        <v>2029</v>
      </c>
      <c r="O16" s="51">
        <f t="shared" si="0"/>
        <v>2030</v>
      </c>
      <c r="P16" s="51">
        <f t="shared" si="0"/>
        <v>2031</v>
      </c>
      <c r="Q16" s="51">
        <f t="shared" si="0"/>
        <v>2032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>
        <v>17500</v>
      </c>
      <c r="D18" s="17">
        <v>17500</v>
      </c>
      <c r="E18" s="17">
        <v>17500</v>
      </c>
      <c r="F18" s="17">
        <v>17500</v>
      </c>
      <c r="G18" s="17">
        <v>17500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>
        <v>17500</v>
      </c>
      <c r="D21" s="17">
        <v>17500</v>
      </c>
      <c r="E21" s="17">
        <v>17500</v>
      </c>
      <c r="F21" s="17">
        <v>17500</v>
      </c>
      <c r="G21" s="17">
        <v>20759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>
        <v>17500</v>
      </c>
      <c r="D24" s="17">
        <v>17500</v>
      </c>
      <c r="E24" s="17">
        <v>17500</v>
      </c>
      <c r="F24" s="17">
        <v>17500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>
        <v>17500</v>
      </c>
      <c r="D27" s="17">
        <v>17500</v>
      </c>
      <c r="E27" s="17">
        <v>17500</v>
      </c>
      <c r="F27" s="17">
        <v>17500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/>
      <c r="C29" s="40">
        <f aca="true" t="shared" si="1" ref="C29:Q29">SUM(C17:C28)</f>
        <v>70000</v>
      </c>
      <c r="D29" s="40">
        <f t="shared" si="1"/>
        <v>70000</v>
      </c>
      <c r="E29" s="40">
        <f t="shared" si="1"/>
        <v>70000</v>
      </c>
      <c r="F29" s="40">
        <f t="shared" si="1"/>
        <v>70000</v>
      </c>
      <c r="G29" s="40">
        <f t="shared" si="1"/>
        <v>38259</v>
      </c>
      <c r="H29" s="40">
        <f t="shared" si="1"/>
        <v>0</v>
      </c>
      <c r="I29" s="40">
        <f t="shared" si="1"/>
        <v>0</v>
      </c>
      <c r="J29" s="40">
        <f t="shared" si="1"/>
        <v>0</v>
      </c>
      <c r="K29" s="40">
        <f t="shared" si="1"/>
        <v>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f>B16</f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5</v>
      </c>
      <c r="B32" s="20">
        <v>318259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4">
      <selection activeCell="I6" sqref="I6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1070000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60</v>
      </c>
      <c r="E6" s="8"/>
      <c r="G6" s="3" t="s">
        <v>15</v>
      </c>
      <c r="H6" s="2"/>
      <c r="I6" s="26">
        <v>932850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0.0272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61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63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62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>B16+1</f>
        <v>2017</v>
      </c>
      <c r="D16" s="51">
        <f aca="true" t="shared" si="0" ref="D16:Q16">C16+1</f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>
        <v>27430</v>
      </c>
      <c r="E19" s="17">
        <v>27430</v>
      </c>
      <c r="F19" s="17">
        <v>27430</v>
      </c>
      <c r="G19" s="17">
        <v>27430</v>
      </c>
      <c r="H19" s="17">
        <v>27430</v>
      </c>
      <c r="I19" s="17">
        <v>27430</v>
      </c>
      <c r="J19" s="17">
        <v>27430</v>
      </c>
      <c r="K19" s="17">
        <v>27430</v>
      </c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 t="s">
        <v>93</v>
      </c>
      <c r="D22" s="17">
        <v>27430</v>
      </c>
      <c r="E22" s="17">
        <v>27430</v>
      </c>
      <c r="F22" s="17">
        <v>27430</v>
      </c>
      <c r="G22" s="17">
        <v>27430</v>
      </c>
      <c r="H22" s="17">
        <v>27430</v>
      </c>
      <c r="I22" s="17">
        <v>27430</v>
      </c>
      <c r="J22" s="17">
        <v>27430</v>
      </c>
      <c r="K22" s="17">
        <v>27430</v>
      </c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>
        <v>27430</v>
      </c>
      <c r="D25" s="17">
        <v>27430</v>
      </c>
      <c r="E25" s="17">
        <v>27430</v>
      </c>
      <c r="F25" s="17">
        <v>27430</v>
      </c>
      <c r="G25" s="17">
        <v>27430</v>
      </c>
      <c r="H25" s="17">
        <v>27430</v>
      </c>
      <c r="I25" s="17">
        <v>27430</v>
      </c>
      <c r="J25" s="17">
        <v>27430</v>
      </c>
      <c r="K25" s="17">
        <v>27430</v>
      </c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>
        <v>27430</v>
      </c>
      <c r="D28" s="39">
        <v>27430</v>
      </c>
      <c r="E28" s="39">
        <v>27430</v>
      </c>
      <c r="F28" s="39">
        <v>27430</v>
      </c>
      <c r="G28" s="39">
        <v>27430</v>
      </c>
      <c r="H28" s="39">
        <v>27430</v>
      </c>
      <c r="I28" s="39">
        <v>27430</v>
      </c>
      <c r="J28" s="39">
        <v>27430</v>
      </c>
      <c r="K28" s="39">
        <v>27660</v>
      </c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54860</v>
      </c>
      <c r="D29" s="40">
        <f t="shared" si="1"/>
        <v>109720</v>
      </c>
      <c r="E29" s="40">
        <f t="shared" si="1"/>
        <v>109720</v>
      </c>
      <c r="F29" s="40">
        <f t="shared" si="1"/>
        <v>109720</v>
      </c>
      <c r="G29" s="40">
        <f t="shared" si="1"/>
        <v>109720</v>
      </c>
      <c r="H29" s="40">
        <f t="shared" si="1"/>
        <v>109720</v>
      </c>
      <c r="I29" s="40">
        <f t="shared" si="1"/>
        <v>109720</v>
      </c>
      <c r="J29" s="40">
        <f t="shared" si="1"/>
        <v>109720</v>
      </c>
      <c r="K29" s="40">
        <f t="shared" si="1"/>
        <v>109950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5</v>
      </c>
      <c r="B32" s="20">
        <v>932850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53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 horizontalCentered="1" verticalCentered="1"/>
  <pageMargins left="0.3937007874015748" right="0.1968503937007874" top="0" bottom="0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2">
      <selection activeCell="D31" sqref="D31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529000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64</v>
      </c>
      <c r="E6" s="8"/>
      <c r="G6" s="3" t="s">
        <v>15</v>
      </c>
      <c r="H6" s="2"/>
      <c r="I6" s="26">
        <v>493000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0.0281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50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66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67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>
        <v>17000</v>
      </c>
      <c r="E19" s="17">
        <v>17000</v>
      </c>
      <c r="F19" s="17">
        <v>17000</v>
      </c>
      <c r="G19" s="17">
        <v>17000</v>
      </c>
      <c r="H19" s="17">
        <v>17000</v>
      </c>
      <c r="I19" s="17">
        <v>17000</v>
      </c>
      <c r="J19" s="17">
        <v>17000</v>
      </c>
      <c r="K19" s="17"/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>
        <v>17000</v>
      </c>
      <c r="E22" s="17">
        <v>17000</v>
      </c>
      <c r="F22" s="17">
        <v>17000</v>
      </c>
      <c r="G22" s="17">
        <v>17000</v>
      </c>
      <c r="H22" s="17">
        <v>17000</v>
      </c>
      <c r="I22" s="17">
        <v>17000</v>
      </c>
      <c r="J22" s="17">
        <v>17000</v>
      </c>
      <c r="K22" s="17"/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>
        <v>17000</v>
      </c>
      <c r="D25" s="17">
        <v>17000</v>
      </c>
      <c r="E25" s="17">
        <v>17000</v>
      </c>
      <c r="F25" s="17">
        <v>17000</v>
      </c>
      <c r="G25" s="17">
        <v>17000</v>
      </c>
      <c r="H25" s="17">
        <v>17000</v>
      </c>
      <c r="I25" s="17">
        <v>17000</v>
      </c>
      <c r="J25" s="17">
        <v>17000</v>
      </c>
      <c r="K25" s="17"/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>
        <v>17000</v>
      </c>
      <c r="D28" s="39">
        <v>17000</v>
      </c>
      <c r="E28" s="39">
        <v>17000</v>
      </c>
      <c r="F28" s="39">
        <v>17000</v>
      </c>
      <c r="G28" s="39">
        <v>17000</v>
      </c>
      <c r="H28" s="39">
        <v>17000</v>
      </c>
      <c r="I28" s="39">
        <v>17000</v>
      </c>
      <c r="J28" s="39"/>
      <c r="K28" s="39"/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34000</v>
      </c>
      <c r="D29" s="40">
        <f t="shared" si="1"/>
        <v>68000</v>
      </c>
      <c r="E29" s="40">
        <f t="shared" si="1"/>
        <v>68000</v>
      </c>
      <c r="F29" s="40">
        <f t="shared" si="1"/>
        <v>68000</v>
      </c>
      <c r="G29" s="40">
        <f t="shared" si="1"/>
        <v>68000</v>
      </c>
      <c r="H29" s="40">
        <f t="shared" si="1"/>
        <v>68000</v>
      </c>
      <c r="I29" s="40">
        <f t="shared" si="1"/>
        <v>68000</v>
      </c>
      <c r="J29" s="40">
        <f t="shared" si="1"/>
        <v>51000</v>
      </c>
      <c r="K29" s="40">
        <f t="shared" si="1"/>
        <v>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90</v>
      </c>
      <c r="B32" s="20">
        <v>493000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82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4">
      <selection activeCell="E32" sqref="E32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1250000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68</v>
      </c>
      <c r="E6" s="8"/>
      <c r="G6" s="3" t="s">
        <v>15</v>
      </c>
      <c r="H6" s="2"/>
      <c r="I6" s="26">
        <v>1120000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0.0281</v>
      </c>
      <c r="J7" s="8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50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3" t="s">
        <v>66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69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>
        <v>24770</v>
      </c>
      <c r="E19" s="17">
        <v>40000</v>
      </c>
      <c r="F19" s="17">
        <v>40000</v>
      </c>
      <c r="G19" s="17">
        <v>40000</v>
      </c>
      <c r="H19" s="17">
        <v>40000</v>
      </c>
      <c r="I19" s="17">
        <v>55230</v>
      </c>
      <c r="J19" s="17">
        <v>40000</v>
      </c>
      <c r="K19" s="17"/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>
        <v>40000</v>
      </c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>
        <v>24770</v>
      </c>
      <c r="E22" s="17">
        <v>40000</v>
      </c>
      <c r="F22" s="17">
        <v>40000</v>
      </c>
      <c r="G22" s="17">
        <v>40000</v>
      </c>
      <c r="H22" s="17">
        <v>40000</v>
      </c>
      <c r="I22" s="17">
        <v>55230</v>
      </c>
      <c r="J22" s="17"/>
      <c r="K22" s="17"/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>
        <v>40000</v>
      </c>
      <c r="D25" s="17">
        <v>24770</v>
      </c>
      <c r="E25" s="17">
        <v>40000</v>
      </c>
      <c r="F25" s="17">
        <v>40000</v>
      </c>
      <c r="G25" s="17">
        <v>40000</v>
      </c>
      <c r="H25" s="17">
        <v>40000</v>
      </c>
      <c r="I25" s="17">
        <v>55230</v>
      </c>
      <c r="J25" s="17"/>
      <c r="K25" s="17"/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>
        <v>40000</v>
      </c>
      <c r="D28" s="39">
        <v>24770</v>
      </c>
      <c r="E28" s="39">
        <v>40000</v>
      </c>
      <c r="F28" s="39">
        <v>40000</v>
      </c>
      <c r="G28" s="39">
        <v>40000</v>
      </c>
      <c r="H28" s="39">
        <v>40000</v>
      </c>
      <c r="I28" s="39">
        <v>55230</v>
      </c>
      <c r="J28" s="39"/>
      <c r="K28" s="39"/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80000</v>
      </c>
      <c r="D29" s="40">
        <f t="shared" si="1"/>
        <v>99080</v>
      </c>
      <c r="E29" s="40">
        <f t="shared" si="1"/>
        <v>160000</v>
      </c>
      <c r="F29" s="40">
        <f t="shared" si="1"/>
        <v>160000</v>
      </c>
      <c r="G29" s="40">
        <f t="shared" si="1"/>
        <v>160000</v>
      </c>
      <c r="H29" s="40">
        <f t="shared" si="1"/>
        <v>160000</v>
      </c>
      <c r="I29" s="40">
        <f t="shared" si="1"/>
        <v>220920</v>
      </c>
      <c r="J29" s="40">
        <f t="shared" si="1"/>
        <v>80000</v>
      </c>
      <c r="K29" s="40">
        <f t="shared" si="1"/>
        <v>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44" t="s">
        <v>91</v>
      </c>
      <c r="B32" s="20">
        <v>1120000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6.25390625" style="0" customWidth="1"/>
    <col min="2" max="2" width="12.75390625" style="0" customWidth="1"/>
  </cols>
  <sheetData>
    <row r="1" spans="1:17" ht="14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  <c r="Q1" s="68" t="s">
        <v>34</v>
      </c>
    </row>
    <row r="2" spans="1:17" ht="19.5" customHeight="1">
      <c r="A2" s="66" t="s">
        <v>23</v>
      </c>
      <c r="B2" s="66"/>
      <c r="C2" s="66"/>
      <c r="D2" s="66" t="s">
        <v>24</v>
      </c>
      <c r="E2" s="69" t="s">
        <v>20</v>
      </c>
      <c r="F2" s="66"/>
      <c r="G2" s="70"/>
      <c r="H2" s="69"/>
      <c r="I2" s="66"/>
      <c r="J2" s="66"/>
      <c r="K2" s="66"/>
      <c r="L2" s="66"/>
      <c r="M2" s="66"/>
      <c r="N2" s="66"/>
      <c r="O2" s="71"/>
      <c r="P2" s="71"/>
      <c r="Q2" s="72" t="s">
        <v>28</v>
      </c>
    </row>
    <row r="3" spans="1:35" ht="19.5" customHeight="1">
      <c r="A3" s="73"/>
      <c r="B3" s="66"/>
      <c r="C3" s="66"/>
      <c r="D3" s="66"/>
      <c r="E3" s="66"/>
      <c r="F3" s="66"/>
      <c r="G3" s="74"/>
      <c r="H3" s="66"/>
      <c r="I3" s="66"/>
      <c r="J3" s="66"/>
      <c r="K3" s="66"/>
      <c r="L3" s="66"/>
      <c r="M3" s="66"/>
      <c r="N3" s="66"/>
      <c r="O3" s="71"/>
      <c r="P3" s="71"/>
      <c r="Q3" s="72" t="s">
        <v>30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9.5" customHeight="1">
      <c r="A4" s="9"/>
      <c r="B4" s="10"/>
      <c r="C4" s="10"/>
      <c r="D4" s="12" t="s">
        <v>21</v>
      </c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9.5" customHeight="1">
      <c r="A5" s="10"/>
      <c r="B5" s="10"/>
      <c r="C5" s="10"/>
      <c r="D5" s="10"/>
      <c r="E5" s="10"/>
      <c r="F5" s="10"/>
      <c r="G5" s="10" t="s">
        <v>17</v>
      </c>
      <c r="H5" s="11"/>
      <c r="I5" s="10">
        <v>137000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11" ht="16.5" customHeight="1">
      <c r="A6" s="62" t="s">
        <v>22</v>
      </c>
      <c r="D6" s="7" t="s">
        <v>70</v>
      </c>
      <c r="E6" s="8"/>
      <c r="G6" s="3" t="s">
        <v>15</v>
      </c>
      <c r="H6" s="2"/>
      <c r="I6" s="26">
        <v>97000</v>
      </c>
      <c r="J6" s="27"/>
      <c r="K6" t="s">
        <v>35</v>
      </c>
    </row>
    <row r="7" spans="1:10" ht="17.25" customHeight="1">
      <c r="A7" s="2" t="s">
        <v>14</v>
      </c>
      <c r="E7" s="1"/>
      <c r="F7" s="3" t="s">
        <v>13</v>
      </c>
      <c r="H7" s="1"/>
      <c r="I7" s="28">
        <v>0.04</v>
      </c>
      <c r="J7" s="76"/>
    </row>
    <row r="8" spans="1:10" ht="17.25" customHeight="1">
      <c r="A8" s="2"/>
      <c r="E8" s="1"/>
      <c r="G8" s="2"/>
      <c r="H8" s="1"/>
      <c r="I8" s="65"/>
      <c r="J8" s="6"/>
    </row>
    <row r="9" spans="1:17" ht="17.25" customHeight="1">
      <c r="A9" s="25" t="s">
        <v>40</v>
      </c>
      <c r="D9" s="55" t="s">
        <v>84</v>
      </c>
      <c r="E9" s="56"/>
      <c r="F9" s="55"/>
      <c r="G9" s="57"/>
      <c r="H9" s="56"/>
      <c r="I9" s="58"/>
      <c r="J9" s="55"/>
      <c r="K9" s="55"/>
      <c r="L9" s="55"/>
      <c r="M9" s="55"/>
      <c r="N9" s="55"/>
      <c r="O9" s="55"/>
      <c r="P9" s="55"/>
      <c r="Q9" s="55"/>
    </row>
    <row r="10" spans="1:18" ht="17.25" customHeight="1">
      <c r="A10" s="25"/>
      <c r="D10" s="6"/>
      <c r="E10" s="63"/>
      <c r="F10" s="6"/>
      <c r="G10" s="64"/>
      <c r="H10" s="63"/>
      <c r="I10" s="65"/>
      <c r="J10" s="6"/>
      <c r="K10" s="6"/>
      <c r="L10" s="6"/>
      <c r="M10" s="6"/>
      <c r="N10" s="6"/>
      <c r="O10" s="6"/>
      <c r="P10" s="6"/>
      <c r="Q10" s="6"/>
      <c r="R10" s="6"/>
    </row>
    <row r="11" spans="1:18" ht="18">
      <c r="A11" s="24" t="s">
        <v>26</v>
      </c>
      <c r="B11" s="11"/>
      <c r="C11" s="11"/>
      <c r="D11" s="55" t="s">
        <v>42</v>
      </c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6"/>
    </row>
    <row r="12" spans="1:17" ht="18">
      <c r="A12" s="24"/>
      <c r="B12" s="11"/>
      <c r="C12" s="11"/>
      <c r="D12" s="22"/>
      <c r="E12" s="22"/>
      <c r="F12" s="23"/>
      <c r="G12" s="2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1.75" customHeight="1">
      <c r="A13" s="25" t="s">
        <v>16</v>
      </c>
      <c r="B13" s="13"/>
      <c r="C13" s="59" t="s">
        <v>71</v>
      </c>
      <c r="D13" s="59"/>
      <c r="E13" s="59"/>
      <c r="F13" s="60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7" s="5" customFormat="1" ht="21.75" customHeight="1">
      <c r="A14" s="10"/>
      <c r="B14" s="13"/>
      <c r="C14" s="13"/>
      <c r="D14" s="13"/>
      <c r="E14" s="13"/>
      <c r="F14" s="4"/>
      <c r="G14" s="4"/>
    </row>
    <row r="15" spans="1:17" ht="18.75" customHeight="1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8" customHeight="1">
      <c r="A16" s="50"/>
      <c r="B16" s="52">
        <v>2016</v>
      </c>
      <c r="C16" s="51">
        <f aca="true" t="shared" si="0" ref="C16:Q16">B16+1</f>
        <v>2017</v>
      </c>
      <c r="D16" s="51">
        <f t="shared" si="0"/>
        <v>2018</v>
      </c>
      <c r="E16" s="51">
        <f t="shared" si="0"/>
        <v>2019</v>
      </c>
      <c r="F16" s="51">
        <f t="shared" si="0"/>
        <v>2020</v>
      </c>
      <c r="G16" s="51">
        <f t="shared" si="0"/>
        <v>2021</v>
      </c>
      <c r="H16" s="51">
        <f t="shared" si="0"/>
        <v>2022</v>
      </c>
      <c r="I16" s="51">
        <f t="shared" si="0"/>
        <v>2023</v>
      </c>
      <c r="J16" s="51">
        <f t="shared" si="0"/>
        <v>2024</v>
      </c>
      <c r="K16" s="51">
        <f t="shared" si="0"/>
        <v>2025</v>
      </c>
      <c r="L16" s="51">
        <f t="shared" si="0"/>
        <v>2026</v>
      </c>
      <c r="M16" s="51">
        <f t="shared" si="0"/>
        <v>2027</v>
      </c>
      <c r="N16" s="51">
        <f t="shared" si="0"/>
        <v>2028</v>
      </c>
      <c r="O16" s="51">
        <f t="shared" si="0"/>
        <v>2029</v>
      </c>
      <c r="P16" s="51">
        <f t="shared" si="0"/>
        <v>2030</v>
      </c>
      <c r="Q16" s="51">
        <f t="shared" si="0"/>
        <v>2031</v>
      </c>
    </row>
    <row r="17" spans="1:17" ht="18.75" customHeight="1">
      <c r="A17" s="35" t="s">
        <v>0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8.75" customHeight="1">
      <c r="A18" s="33" t="s">
        <v>1</v>
      </c>
      <c r="B18" s="30"/>
      <c r="C18" s="17"/>
      <c r="D18" s="17">
        <v>20000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customHeight="1">
      <c r="A19" s="33" t="s">
        <v>2</v>
      </c>
      <c r="B19" s="3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8.75" customHeight="1">
      <c r="A20" s="33" t="s">
        <v>3</v>
      </c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8.75" customHeight="1">
      <c r="A21" s="33" t="s">
        <v>4</v>
      </c>
      <c r="B21" s="30"/>
      <c r="C21" s="17"/>
      <c r="D21" s="17">
        <v>20000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8.75" customHeight="1">
      <c r="A22" s="33" t="s">
        <v>5</v>
      </c>
      <c r="B22" s="3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8.75" customHeight="1">
      <c r="A23" s="33" t="s">
        <v>6</v>
      </c>
      <c r="B23" s="3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33" t="s">
        <v>7</v>
      </c>
      <c r="B24" s="30"/>
      <c r="C24" s="17">
        <v>20000</v>
      </c>
      <c r="D24" s="17">
        <v>17000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.75" customHeight="1">
      <c r="A25" s="33" t="s">
        <v>8</v>
      </c>
      <c r="B25" s="3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8.75" customHeight="1">
      <c r="A26" s="33" t="s">
        <v>9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8.75" customHeight="1">
      <c r="A27" s="33" t="s">
        <v>10</v>
      </c>
      <c r="B27" s="30"/>
      <c r="C27" s="17">
        <v>20000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8.75" customHeight="1">
      <c r="A28" s="33" t="s">
        <v>11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9" ht="22.5" customHeight="1">
      <c r="A29" s="34" t="s">
        <v>12</v>
      </c>
      <c r="B29" s="40">
        <f>SUM(B17:B28)</f>
        <v>0</v>
      </c>
      <c r="C29" s="40">
        <f aca="true" t="shared" si="1" ref="C29:Q29">SUM(C17:C28)</f>
        <v>40000</v>
      </c>
      <c r="D29" s="40">
        <f t="shared" si="1"/>
        <v>57000</v>
      </c>
      <c r="E29" s="40">
        <f t="shared" si="1"/>
        <v>0</v>
      </c>
      <c r="F29" s="40">
        <f t="shared" si="1"/>
        <v>0</v>
      </c>
      <c r="G29" s="40">
        <f t="shared" si="1"/>
        <v>0</v>
      </c>
      <c r="H29" s="40">
        <f t="shared" si="1"/>
        <v>0</v>
      </c>
      <c r="I29" s="40">
        <f t="shared" si="1"/>
        <v>0</v>
      </c>
      <c r="J29" s="40">
        <f t="shared" si="1"/>
        <v>0</v>
      </c>
      <c r="K29" s="40">
        <f t="shared" si="1"/>
        <v>0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14"/>
      <c r="S29" s="14"/>
    </row>
    <row r="30" spans="1:19" ht="18.75" customHeight="1">
      <c r="A30" s="19"/>
      <c r="B30" s="18"/>
      <c r="C30" s="18"/>
      <c r="D30" s="18"/>
      <c r="E30" s="18"/>
      <c r="F30" s="18"/>
      <c r="G30" s="18"/>
      <c r="H30" s="15" t="s">
        <v>29</v>
      </c>
      <c r="I30" s="18"/>
      <c r="J30" s="18"/>
      <c r="K30" s="18"/>
      <c r="L30" s="18"/>
      <c r="M30" s="18"/>
      <c r="N30" s="18"/>
      <c r="O30" s="18"/>
      <c r="P30" s="18"/>
      <c r="Q30" s="41"/>
      <c r="R30" s="14"/>
      <c r="S30" s="14"/>
    </row>
    <row r="31" spans="1:19" ht="18.75" customHeight="1">
      <c r="A31" s="42" t="s">
        <v>27</v>
      </c>
      <c r="B31" s="31">
        <v>2017</v>
      </c>
      <c r="C31" s="15"/>
      <c r="D31" s="15"/>
      <c r="E31" s="15"/>
      <c r="F31" s="15"/>
      <c r="G31" s="15"/>
      <c r="H31" t="s">
        <v>37</v>
      </c>
      <c r="I31" s="15"/>
      <c r="J31" s="15"/>
      <c r="K31" s="15"/>
      <c r="L31" s="15"/>
      <c r="M31" s="15"/>
      <c r="N31" s="15"/>
      <c r="O31" s="15"/>
      <c r="P31" s="15"/>
      <c r="Q31" s="43"/>
      <c r="R31" s="14"/>
      <c r="S31" s="14"/>
    </row>
    <row r="32" spans="1:19" ht="18.75" customHeight="1">
      <c r="A32" s="77" t="s">
        <v>5</v>
      </c>
      <c r="B32" s="20">
        <v>97000</v>
      </c>
      <c r="C32" s="21"/>
      <c r="D32" s="21" t="s">
        <v>36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5"/>
      <c r="R32" s="14"/>
      <c r="S32" s="14"/>
    </row>
    <row r="33" spans="1:19" ht="15">
      <c r="A33" s="46" t="s">
        <v>83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41"/>
      <c r="R33" s="14"/>
      <c r="S33" s="14"/>
    </row>
    <row r="34" spans="1:17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2.75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ht="12.75">
      <c r="A36" t="s">
        <v>41</v>
      </c>
    </row>
    <row r="37" ht="12.75">
      <c r="A37" s="16" t="s">
        <v>31</v>
      </c>
    </row>
    <row r="38" ht="12.75">
      <c r="A38" s="32" t="s">
        <v>32</v>
      </c>
    </row>
    <row r="39" ht="12.75">
      <c r="A39" t="s">
        <v>33</v>
      </c>
    </row>
    <row r="40" ht="12.75">
      <c r="N40" t="s">
        <v>18</v>
      </c>
    </row>
    <row r="45" ht="12.75">
      <c r="N45" t="s">
        <v>19</v>
      </c>
    </row>
  </sheetData>
  <sheetProtection/>
  <mergeCells count="1">
    <mergeCell ref="A15:Q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BPS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bswiatek</cp:lastModifiedBy>
  <cp:lastPrinted>2017-08-23T09:21:40Z</cp:lastPrinted>
  <dcterms:created xsi:type="dcterms:W3CDTF">2000-05-14T20:05:58Z</dcterms:created>
  <dcterms:modified xsi:type="dcterms:W3CDTF">2017-08-23T09:24:39Z</dcterms:modified>
  <cp:category/>
  <cp:version/>
  <cp:contentType/>
  <cp:contentStatus/>
</cp:coreProperties>
</file>